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20"/>
  </bookViews>
  <sheets>
    <sheet name="NeeS Envelope Form" sheetId="3" r:id="rId1"/>
    <sheet name="Config" sheetId="2" state="hidden" r:id="rId2"/>
  </sheets>
  <definedNames>
    <definedName name="RALead">Config!$A$1:$A$7</definedName>
    <definedName name="RALeadVer">Config!$B$1:$B$2</definedName>
    <definedName name="SDesc">Config!$E$1:$E$17</definedName>
    <definedName name="SDescVer">Config!$H$1:$H$2</definedName>
    <definedName name="SMode">Config!$I$1:$I$3</definedName>
    <definedName name="SType">Config!$C$1:$C$56</definedName>
    <definedName name="STypeVer">Config!$D$1:$D$2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3" l="1"/>
  <c r="J30" i="3" s="1"/>
  <c r="I26" i="3"/>
  <c r="J26" i="3" s="1"/>
  <c r="I29" i="3"/>
  <c r="J29" i="3" s="1"/>
  <c r="I28" i="3"/>
  <c r="J28" i="3" s="1"/>
  <c r="I27" i="3"/>
  <c r="J27" i="3" s="1"/>
  <c r="J31" i="3"/>
  <c r="I25" i="3"/>
  <c r="J25" i="3" s="1"/>
  <c r="I9" i="3"/>
  <c r="J9" i="3" s="1"/>
  <c r="I11" i="3"/>
  <c r="J11" i="3" s="1"/>
  <c r="J3" i="3"/>
  <c r="J32" i="3"/>
  <c r="J44" i="3"/>
  <c r="J45" i="3"/>
  <c r="I43" i="3"/>
  <c r="J43" i="3" s="1"/>
  <c r="I41" i="3"/>
  <c r="J41" i="3" s="1"/>
  <c r="I40" i="3"/>
  <c r="J40" i="3" s="1"/>
  <c r="I39" i="3"/>
  <c r="J39" i="3" s="1"/>
  <c r="I38" i="3"/>
  <c r="J38" i="3" s="1"/>
  <c r="I37" i="3"/>
  <c r="J37" i="3" s="1"/>
  <c r="I34" i="3"/>
  <c r="J34" i="3" s="1"/>
  <c r="I24" i="3"/>
  <c r="J24" i="3" s="1"/>
  <c r="I21" i="3"/>
  <c r="J21" i="3" s="1"/>
  <c r="I18" i="3"/>
  <c r="J18" i="3" s="1"/>
  <c r="I17" i="3"/>
  <c r="J17" i="3" s="1"/>
  <c r="I15" i="3"/>
  <c r="J15" i="3" s="1"/>
  <c r="I13" i="3"/>
  <c r="J13" i="3" s="1"/>
  <c r="I7" i="3"/>
  <c r="J7" i="3" s="1"/>
  <c r="I5" i="3"/>
  <c r="J5" i="3" s="1"/>
  <c r="J2" i="3" l="1"/>
</calcChain>
</file>

<file path=xl/sharedStrings.xml><?xml version="1.0" encoding="utf-8"?>
<sst xmlns="http://schemas.openxmlformats.org/spreadsheetml/2006/main" count="181" uniqueCount="140">
  <si>
    <t>Description</t>
  </si>
  <si>
    <t>e-Identifier</t>
  </si>
  <si>
    <t>Mandatory</t>
  </si>
  <si>
    <t>Single</t>
  </si>
  <si>
    <t>eBS Client ID</t>
  </si>
  <si>
    <t>Approved Name(s)</t>
  </si>
  <si>
    <t>Multiple</t>
  </si>
  <si>
    <t>Trade Name(s)</t>
  </si>
  <si>
    <t>ARTG Number(s)</t>
  </si>
  <si>
    <t>Optional</t>
  </si>
  <si>
    <t>Submission/Application Number(s)</t>
  </si>
  <si>
    <t>Sequence Number</t>
  </si>
  <si>
    <t>Related Sequence Number</t>
  </si>
  <si>
    <t>Regulatory Activity Lead</t>
  </si>
  <si>
    <t>Sequence Type</t>
  </si>
  <si>
    <t>Multiple*</t>
  </si>
  <si>
    <t>Sequence Description</t>
  </si>
  <si>
    <t>Submission Mode</t>
  </si>
  <si>
    <t>work-sharing</t>
  </si>
  <si>
    <t xml:space="preserve">Optional </t>
  </si>
  <si>
    <t>Work sharing e-Identifier</t>
  </si>
  <si>
    <t>Work sharing sequence number</t>
  </si>
  <si>
    <t>Work sharing submission number</t>
  </si>
  <si>
    <t>Contact Email(s)</t>
  </si>
  <si>
    <t>Envelope Formula - DO NOT EDIT</t>
  </si>
  <si>
    <t>&lt;au-nees-envelope version="1.0"&gt;</t>
  </si>
  <si>
    <t>&lt;au-envelope&gt;</t>
  </si>
  <si>
    <t>reg-act-lead-1</t>
  </si>
  <si>
    <t>reg-act-lead-2</t>
  </si>
  <si>
    <t>reg-act-lead-3</t>
  </si>
  <si>
    <t>reg-act-lead-4</t>
  </si>
  <si>
    <t>reg-act-lead-5</t>
  </si>
  <si>
    <t>reg-act-lead-6</t>
  </si>
  <si>
    <t>reg-act-lead-7</t>
  </si>
  <si>
    <t>seq-type-1</t>
  </si>
  <si>
    <t>seq-type-2</t>
  </si>
  <si>
    <t>seq-type-3</t>
  </si>
  <si>
    <t>seq-type-4</t>
  </si>
  <si>
    <t>seq-type-5</t>
  </si>
  <si>
    <t>seq-type-6</t>
  </si>
  <si>
    <t>seq-type-8</t>
  </si>
  <si>
    <t>seq-type-9</t>
  </si>
  <si>
    <t>seq-type-10</t>
  </si>
  <si>
    <t>seq-type-11</t>
  </si>
  <si>
    <t>seq-type-12</t>
  </si>
  <si>
    <t>seq-type-17</t>
  </si>
  <si>
    <t>seq-type-13</t>
  </si>
  <si>
    <t>seq-type-14</t>
  </si>
  <si>
    <t>seq-type-16</t>
  </si>
  <si>
    <t>seq-type-7</t>
  </si>
  <si>
    <t>seq-type-15</t>
  </si>
  <si>
    <t>seq-type-53</t>
  </si>
  <si>
    <t>seq-type-54</t>
  </si>
  <si>
    <t>seq-type-55</t>
  </si>
  <si>
    <t>seq-type-58</t>
  </si>
  <si>
    <t>seq-type-59</t>
  </si>
  <si>
    <t>seq-type-20</t>
  </si>
  <si>
    <t>seq-type-21</t>
  </si>
  <si>
    <t>seq-type-22</t>
  </si>
  <si>
    <t>seq-type-23</t>
  </si>
  <si>
    <t>seq-type-24</t>
  </si>
  <si>
    <t>seq-type-60</t>
  </si>
  <si>
    <t>seq-type-25</t>
  </si>
  <si>
    <t>seq-type-26</t>
  </si>
  <si>
    <t>seq-type-27</t>
  </si>
  <si>
    <t>seq-type-28</t>
  </si>
  <si>
    <t>seq-type-30</t>
  </si>
  <si>
    <t>seq-type-31</t>
  </si>
  <si>
    <t>seq-type-32</t>
  </si>
  <si>
    <t>seq-type-33</t>
  </si>
  <si>
    <t>seq-type-34</t>
  </si>
  <si>
    <t>seq-type-35</t>
  </si>
  <si>
    <t>seq-type-36</t>
  </si>
  <si>
    <t>seq-type-37</t>
  </si>
  <si>
    <t>seq-type-38</t>
  </si>
  <si>
    <t>seq-type-40</t>
  </si>
  <si>
    <t>seq-type-41</t>
  </si>
  <si>
    <t>seq-type-42</t>
  </si>
  <si>
    <t>seq-type-43</t>
  </si>
  <si>
    <t>seq-type-44</t>
  </si>
  <si>
    <t>seq-type-47</t>
  </si>
  <si>
    <t>seq-type-48</t>
  </si>
  <si>
    <t>seq-type-61</t>
  </si>
  <si>
    <t>seq-type-56</t>
  </si>
  <si>
    <t>seq-type-45</t>
  </si>
  <si>
    <t>seq-type-46</t>
  </si>
  <si>
    <t>seq-type-62</t>
  </si>
  <si>
    <t>seq-type-49</t>
  </si>
  <si>
    <t>seq-type-57</t>
  </si>
  <si>
    <t>seq-type-52</t>
  </si>
  <si>
    <t>seq-desc-2</t>
  </si>
  <si>
    <t>seq-desc-3</t>
  </si>
  <si>
    <t>seq-desc-4</t>
  </si>
  <si>
    <t>seq-desc-5</t>
  </si>
  <si>
    <t>seq-desc-11</t>
  </si>
  <si>
    <t>seq-desc-12</t>
  </si>
  <si>
    <t>seq-desc-13</t>
  </si>
  <si>
    <t>seq-desc-14</t>
  </si>
  <si>
    <t>seq-desc-15</t>
  </si>
  <si>
    <t>seq-desc-19</t>
  </si>
  <si>
    <t>seq-desc-20</t>
  </si>
  <si>
    <t>seq-desc-21</t>
  </si>
  <si>
    <t>seq-desc-22</t>
  </si>
  <si>
    <t>seq-desc-23</t>
  </si>
  <si>
    <t>seq-desc-24</t>
  </si>
  <si>
    <t>seq-desc-25</t>
  </si>
  <si>
    <t>seq-desc-26</t>
  </si>
  <si>
    <t>DATE</t>
  </si>
  <si>
    <t>NUMBER</t>
  </si>
  <si>
    <t>TO DATE</t>
  </si>
  <si>
    <t>FROM DATE</t>
  </si>
  <si>
    <t>DESCRIPTION</t>
  </si>
  <si>
    <t>List Version</t>
  </si>
  <si>
    <t>3.0</t>
  </si>
  <si>
    <t>4.0</t>
  </si>
  <si>
    <t>Single**</t>
  </si>
  <si>
    <t>single</t>
  </si>
  <si>
    <t>work-grouping</t>
  </si>
  <si>
    <t>Code from List</t>
  </si>
  <si>
    <t>Link to List on TGA Website</t>
  </si>
  <si>
    <t xml:space="preserve">     &lt;/sequence-type&gt;</t>
  </si>
  <si>
    <t>Worksharing</t>
  </si>
  <si>
    <t>&lt;/au-nees-envelope&gt;</t>
  </si>
  <si>
    <t xml:space="preserve">Constraint
</t>
  </si>
  <si>
    <t xml:space="preserve">Occurrence
</t>
  </si>
  <si>
    <t xml:space="preserve">Description
</t>
  </si>
  <si>
    <t>Date</t>
  </si>
  <si>
    <t>To Date</t>
  </si>
  <si>
    <t>From Date</t>
  </si>
  <si>
    <t>Number</t>
  </si>
  <si>
    <t>YYYY-MM-DD</t>
  </si>
  <si>
    <t xml:space="preserve">     &lt;/sequence-description&gt;</t>
  </si>
  <si>
    <t>VERSION</t>
  </si>
  <si>
    <t>BRIEF</t>
  </si>
  <si>
    <t>&lt;/au-envelope&gt;</t>
  </si>
  <si>
    <t>COPY ENTIRE CONTENTS BELOW to Notepad and save as envelope.xml</t>
  </si>
  <si>
    <t>Australian NeeS Envelope
Form</t>
  </si>
  <si>
    <t>TGA NeeS Envelope Form v1.0</t>
  </si>
  <si>
    <t>* Multiple only when Submission Mode is set to work-grouping</t>
  </si>
  <si>
    <t>** Only one Sequence Description per Sequence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</si>
</sst>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8"/>
      <color theme="0"/>
      <name val="Arial"/>
      <family val="2"/>
    </font>
    <font>
      <sz val="11"/>
      <name val="Arial"/>
      <family val="2"/>
    </font>
    <font>
      <sz val="11"/>
      <color theme="0" tint="-0.249977111117893"/>
      <name val="Arial"/>
      <family val="2"/>
    </font>
    <font>
      <sz val="11"/>
      <color theme="0" tint="-0.499984740745262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trike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6CA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D3E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ck">
        <color rgb="FF00B050"/>
      </left>
      <right style="thin">
        <color theme="0" tint="-0.24994659260841701"/>
      </right>
      <top style="thick">
        <color rgb="FF00B05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rgb="FF00B05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rgb="FF00B050"/>
      </right>
      <top style="thick">
        <color rgb="FF00B050"/>
      </top>
      <bottom style="thin">
        <color theme="0" tint="-0.24994659260841701"/>
      </bottom>
      <diagonal/>
    </border>
    <border>
      <left style="thick">
        <color rgb="FF00B05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rgb="FF00B050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00B050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ck">
        <color rgb="FF00B050"/>
      </right>
      <top style="thin">
        <color theme="0" tint="-0.24994659260841701"/>
      </top>
      <bottom/>
      <diagonal/>
    </border>
    <border>
      <left style="thick">
        <color rgb="FF00B050"/>
      </left>
      <right/>
      <top/>
      <bottom/>
      <diagonal/>
    </border>
    <border>
      <left style="thin">
        <color theme="0" tint="-0.24994659260841701"/>
      </left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n">
        <color theme="0" tint="-0.24994659260841701"/>
      </right>
      <top/>
      <bottom style="thick">
        <color rgb="FF00B05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rgb="FF00B050"/>
      </bottom>
      <diagonal/>
    </border>
    <border>
      <left style="thin">
        <color theme="0" tint="-0.24994659260841701"/>
      </left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 style="thin">
        <color theme="0" tint="-0.24994659260841701"/>
      </right>
      <top style="thick">
        <color rgb="FF00B05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rgb="FF00B050"/>
      </top>
      <bottom/>
      <diagonal/>
    </border>
    <border>
      <left style="thin">
        <color theme="0" tint="-0.24994659260841701"/>
      </left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rgb="FF00B050"/>
      </right>
      <top/>
      <bottom style="thin">
        <color theme="0" tint="-0.24994659260841701"/>
      </bottom>
      <diagonal/>
    </border>
    <border>
      <left style="thick">
        <color rgb="FF00B05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rgb="FF00B050"/>
      </left>
      <right style="thin">
        <color theme="0" tint="-0.24994659260841701"/>
      </right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left" vertical="center" wrapText="1"/>
    </xf>
    <xf numFmtId="49" fontId="0" fillId="0" borderId="0" xfId="0" applyNumberFormat="1"/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/>
    <xf numFmtId="49" fontId="1" fillId="4" borderId="0" xfId="0" applyNumberFormat="1" applyFont="1" applyFill="1"/>
    <xf numFmtId="0" fontId="1" fillId="4" borderId="0" xfId="0" applyFont="1" applyFill="1"/>
    <xf numFmtId="0" fontId="1" fillId="4" borderId="1" xfId="0" applyFont="1" applyFill="1" applyBorder="1"/>
    <xf numFmtId="49" fontId="1" fillId="4" borderId="1" xfId="0" applyNumberFormat="1" applyFont="1" applyFill="1" applyBorder="1"/>
    <xf numFmtId="49" fontId="1" fillId="4" borderId="2" xfId="0" applyNumberFormat="1" applyFont="1" applyFill="1" applyBorder="1"/>
    <xf numFmtId="0" fontId="1" fillId="4" borderId="3" xfId="0" applyFont="1" applyFill="1" applyBorder="1"/>
    <xf numFmtId="49" fontId="1" fillId="4" borderId="3" xfId="0" applyNumberFormat="1" applyFont="1" applyFill="1" applyBorder="1"/>
    <xf numFmtId="0" fontId="1" fillId="5" borderId="1" xfId="0" applyFont="1" applyFill="1" applyBorder="1"/>
    <xf numFmtId="0" fontId="4" fillId="5" borderId="1" xfId="1" applyFont="1" applyFill="1" applyBorder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Border="1"/>
    <xf numFmtId="49" fontId="1" fillId="3" borderId="1" xfId="0" applyNumberFormat="1" applyFont="1" applyFill="1" applyBorder="1"/>
    <xf numFmtId="49" fontId="3" fillId="3" borderId="1" xfId="1" applyNumberFormat="1" applyFill="1" applyBorder="1"/>
    <xf numFmtId="49" fontId="1" fillId="6" borderId="1" xfId="0" applyNumberFormat="1" applyFont="1" applyFill="1" applyBorder="1"/>
    <xf numFmtId="0" fontId="6" fillId="2" borderId="0" xfId="0" applyFont="1" applyFill="1"/>
    <xf numFmtId="49" fontId="6" fillId="2" borderId="0" xfId="0" applyNumberFormat="1" applyFont="1" applyFill="1"/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4" fillId="5" borderId="1" xfId="1" applyFont="1" applyFill="1" applyBorder="1" applyAlignment="1">
      <alignment vertical="top"/>
    </xf>
    <xf numFmtId="49" fontId="1" fillId="3" borderId="1" xfId="0" applyNumberFormat="1" applyFont="1" applyFill="1" applyBorder="1" applyAlignment="1">
      <alignment vertical="top"/>
    </xf>
    <xf numFmtId="49" fontId="1" fillId="3" borderId="2" xfId="0" applyNumberFormat="1" applyFont="1" applyFill="1" applyBorder="1" applyAlignment="1">
      <alignment horizontal="left" vertical="top"/>
    </xf>
    <xf numFmtId="0" fontId="1" fillId="0" borderId="0" xfId="0" applyNumberFormat="1" applyFont="1"/>
    <xf numFmtId="0" fontId="8" fillId="4" borderId="2" xfId="1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5" borderId="10" xfId="0" applyFont="1" applyFill="1" applyBorder="1"/>
    <xf numFmtId="0" fontId="1" fillId="5" borderId="11" xfId="0" applyFont="1" applyFill="1" applyBorder="1"/>
    <xf numFmtId="0" fontId="4" fillId="5" borderId="11" xfId="1" applyFont="1" applyFill="1" applyBorder="1"/>
    <xf numFmtId="49" fontId="1" fillId="3" borderId="11" xfId="0" applyNumberFormat="1" applyFont="1" applyFill="1" applyBorder="1"/>
    <xf numFmtId="49" fontId="1" fillId="3" borderId="12" xfId="0" applyNumberFormat="1" applyFont="1" applyFill="1" applyBorder="1"/>
    <xf numFmtId="0" fontId="1" fillId="5" borderId="13" xfId="0" applyFont="1" applyFill="1" applyBorder="1" applyAlignment="1">
      <alignment vertical="top"/>
    </xf>
    <xf numFmtId="49" fontId="1" fillId="3" borderId="14" xfId="0" applyNumberFormat="1" applyFont="1" applyFill="1" applyBorder="1" applyAlignment="1">
      <alignment vertical="top"/>
    </xf>
    <xf numFmtId="49" fontId="7" fillId="4" borderId="16" xfId="0" applyNumberFormat="1" applyFont="1" applyFill="1" applyBorder="1" applyAlignment="1">
      <alignment horizontal="left" vertical="top"/>
    </xf>
    <xf numFmtId="49" fontId="7" fillId="4" borderId="18" xfId="0" applyNumberFormat="1" applyFont="1" applyFill="1" applyBorder="1" applyAlignment="1">
      <alignment horizontal="left" vertical="top"/>
    </xf>
    <xf numFmtId="49" fontId="1" fillId="4" borderId="18" xfId="0" applyNumberFormat="1" applyFont="1" applyFill="1" applyBorder="1" applyAlignment="1">
      <alignment horizontal="left" vertical="top"/>
    </xf>
    <xf numFmtId="49" fontId="1" fillId="4" borderId="22" xfId="0" applyNumberFormat="1" applyFont="1" applyFill="1" applyBorder="1" applyAlignment="1">
      <alignment horizontal="left" vertical="top"/>
    </xf>
    <xf numFmtId="0" fontId="1" fillId="7" borderId="0" xfId="0" applyFont="1" applyFill="1"/>
    <xf numFmtId="49" fontId="9" fillId="2" borderId="0" xfId="0" applyNumberFormat="1" applyFont="1" applyFill="1" applyAlignment="1">
      <alignment horizontal="right"/>
    </xf>
    <xf numFmtId="49" fontId="1" fillId="0" borderId="1" xfId="0" applyNumberFormat="1" applyFont="1" applyFill="1" applyBorder="1"/>
    <xf numFmtId="49" fontId="10" fillId="4" borderId="14" xfId="0" applyNumberFormat="1" applyFont="1" applyFill="1" applyBorder="1"/>
    <xf numFmtId="0" fontId="1" fillId="4" borderId="0" xfId="0" applyNumberFormat="1" applyFont="1" applyFill="1"/>
    <xf numFmtId="0" fontId="1" fillId="4" borderId="1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49" fontId="10" fillId="4" borderId="25" xfId="0" applyNumberFormat="1" applyFont="1" applyFill="1" applyBorder="1" applyAlignment="1">
      <alignment horizontal="left"/>
    </xf>
    <xf numFmtId="49" fontId="10" fillId="4" borderId="27" xfId="0" applyNumberFormat="1" applyFont="1" applyFill="1" applyBorder="1" applyAlignment="1">
      <alignment horizontal="left"/>
    </xf>
    <xf numFmtId="49" fontId="10" fillId="4" borderId="16" xfId="0" applyNumberFormat="1" applyFont="1" applyFill="1" applyBorder="1" applyAlignment="1">
      <alignment horizontal="left" vertical="top"/>
    </xf>
    <xf numFmtId="49" fontId="10" fillId="4" borderId="22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wrapText="1"/>
    </xf>
    <xf numFmtId="49" fontId="5" fillId="2" borderId="0" xfId="0" applyNumberFormat="1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 wrapText="1"/>
    </xf>
    <xf numFmtId="0" fontId="1" fillId="4" borderId="20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right"/>
    </xf>
    <xf numFmtId="0" fontId="8" fillId="4" borderId="2" xfId="1" applyFont="1" applyFill="1" applyBorder="1" applyAlignment="1">
      <alignment horizontal="right" vertical="top"/>
    </xf>
    <xf numFmtId="0" fontId="8" fillId="4" borderId="4" xfId="1" applyFont="1" applyFill="1" applyBorder="1" applyAlignment="1">
      <alignment horizontal="right" vertical="top"/>
    </xf>
    <xf numFmtId="0" fontId="8" fillId="4" borderId="21" xfId="1" applyFont="1" applyFill="1" applyBorder="1" applyAlignment="1">
      <alignment horizontal="right" vertical="top"/>
    </xf>
    <xf numFmtId="49" fontId="1" fillId="3" borderId="2" xfId="0" applyNumberFormat="1" applyFont="1" applyFill="1" applyBorder="1" applyAlignment="1">
      <alignment horizontal="left" vertical="top"/>
    </xf>
    <xf numFmtId="49" fontId="1" fillId="3" borderId="4" xfId="0" applyNumberFormat="1" applyFont="1" applyFill="1" applyBorder="1" applyAlignment="1">
      <alignment horizontal="left" vertical="top"/>
    </xf>
    <xf numFmtId="49" fontId="1" fillId="3" borderId="21" xfId="0" applyNumberFormat="1" applyFont="1" applyFill="1" applyBorder="1" applyAlignment="1">
      <alignment horizontal="left" vertical="top"/>
    </xf>
    <xf numFmtId="0" fontId="11" fillId="5" borderId="2" xfId="0" applyFont="1" applyFill="1" applyBorder="1"/>
    <xf numFmtId="0" fontId="11" fillId="5" borderId="23" xfId="0" applyFont="1" applyFill="1" applyBorder="1" applyAlignment="1">
      <alignment horizontal="left"/>
    </xf>
    <xf numFmtId="0" fontId="11" fillId="5" borderId="24" xfId="0" applyFont="1" applyFill="1" applyBorder="1" applyAlignment="1">
      <alignment horizontal="left"/>
    </xf>
    <xf numFmtId="0" fontId="11" fillId="5" borderId="26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5" borderId="13" xfId="0" applyFont="1" applyFill="1" applyBorder="1"/>
    <xf numFmtId="0" fontId="11" fillId="5" borderId="1" xfId="0" applyFont="1" applyFill="1" applyBorder="1"/>
    <xf numFmtId="0" fontId="11" fillId="5" borderId="28" xfId="0" applyFont="1" applyFill="1" applyBorder="1" applyAlignment="1">
      <alignment horizontal="left" vertical="top"/>
    </xf>
    <xf numFmtId="0" fontId="11" fillId="5" borderId="2" xfId="0" applyFont="1" applyFill="1" applyBorder="1" applyAlignment="1">
      <alignment horizontal="left" vertical="top"/>
    </xf>
    <xf numFmtId="0" fontId="11" fillId="5" borderId="29" xfId="0" applyFont="1" applyFill="1" applyBorder="1" applyAlignment="1">
      <alignment horizontal="left" vertical="top"/>
    </xf>
    <xf numFmtId="0" fontId="11" fillId="5" borderId="21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25">
    <dxf>
      <fill>
        <patternFill>
          <bgColor rgb="FFC5D3E9"/>
        </patternFill>
      </fill>
    </dxf>
    <dxf>
      <fill>
        <patternFill>
          <bgColor rgb="FFFF0000"/>
        </patternFill>
      </fill>
    </dxf>
    <dxf>
      <font>
        <color theme="1"/>
      </font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rgb="FFC5D3E9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C5D3E9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C5D3E9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C5D3E9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5D3E9"/>
      <color rgb="FFFFFFCC"/>
      <color rgb="FF006C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ps.tga.gov.au/downloads/sequence-description.xml" TargetMode="External"/><Relationship Id="rId2" Type="http://schemas.openxmlformats.org/officeDocument/2006/relationships/hyperlink" Target="http://apps.tga.gov.au/downloads/sequence-type.xml" TargetMode="External"/><Relationship Id="rId1" Type="http://schemas.openxmlformats.org/officeDocument/2006/relationships/hyperlink" Target="http://apps.tga.gov.au/downloads/reg-activity-lead.x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topLeftCell="A18" zoomScaleNormal="100" workbookViewId="0">
      <selection activeCell="B46" sqref="B46"/>
    </sheetView>
  </sheetViews>
  <sheetFormatPr defaultColWidth="0" defaultRowHeight="14.25" zeroHeight="1" x14ac:dyDescent="0.2"/>
  <cols>
    <col min="1" max="1" width="3.7109375" style="1" customWidth="1"/>
    <col min="2" max="2" width="11.5703125" style="1" bestFit="1" customWidth="1"/>
    <col min="3" max="3" width="13.140625" style="1" bestFit="1" customWidth="1"/>
    <col min="4" max="4" width="33.85546875" style="1" customWidth="1"/>
    <col min="5" max="5" width="34.7109375" style="7" customWidth="1"/>
    <col min="6" max="6" width="14" style="7" bestFit="1" customWidth="1"/>
    <col min="7" max="8" width="2.5703125" style="7" customWidth="1"/>
    <col min="9" max="9" width="69" style="1" hidden="1" customWidth="1"/>
    <col min="10" max="10" width="86" style="1" bestFit="1" customWidth="1"/>
    <col min="11" max="11" width="3.7109375" style="7" customWidth="1"/>
    <col min="12" max="13" width="0" style="1" hidden="1" customWidth="1"/>
    <col min="14" max="14" width="69" style="1" hidden="1" customWidth="1"/>
    <col min="15" max="16" width="0" style="1" hidden="1" customWidth="1"/>
    <col min="17" max="16384" width="9.140625" style="1" hidden="1"/>
  </cols>
  <sheetData>
    <row r="1" spans="1:11" s="6" customFormat="1" ht="15" x14ac:dyDescent="0.2">
      <c r="A1" s="19"/>
      <c r="B1" s="59" t="s">
        <v>123</v>
      </c>
      <c r="C1" s="59" t="s">
        <v>124</v>
      </c>
      <c r="D1" s="59" t="s">
        <v>125</v>
      </c>
      <c r="E1" s="60" t="s">
        <v>136</v>
      </c>
      <c r="F1" s="60"/>
      <c r="G1" s="5"/>
      <c r="H1" s="5"/>
      <c r="I1" s="2" t="s">
        <v>24</v>
      </c>
      <c r="J1" s="4" t="s">
        <v>135</v>
      </c>
      <c r="K1" s="5"/>
    </row>
    <row r="2" spans="1:11" ht="15" x14ac:dyDescent="0.2">
      <c r="A2" s="17"/>
      <c r="B2" s="59"/>
      <c r="C2" s="59"/>
      <c r="D2" s="59"/>
      <c r="E2" s="60"/>
      <c r="F2" s="60"/>
      <c r="G2" s="5"/>
      <c r="H2" s="5"/>
      <c r="I2" s="1" t="s">
        <v>25</v>
      </c>
      <c r="J2" s="48" t="str">
        <f>I2</f>
        <v>&lt;au-nees-envelope version="1.0"&gt;</v>
      </c>
      <c r="K2" s="5"/>
    </row>
    <row r="3" spans="1:11" ht="15" x14ac:dyDescent="0.2">
      <c r="A3" s="17"/>
      <c r="B3" s="59"/>
      <c r="C3" s="59"/>
      <c r="D3" s="59"/>
      <c r="E3" s="60"/>
      <c r="F3" s="60"/>
      <c r="G3" s="5"/>
      <c r="H3" s="5"/>
      <c r="I3" s="1" t="s">
        <v>26</v>
      </c>
      <c r="J3" s="48" t="str">
        <f t="shared" ref="J3:J45" si="0">I3</f>
        <v>&lt;au-envelope&gt;</v>
      </c>
      <c r="K3" s="5"/>
    </row>
    <row r="4" spans="1:11" ht="15" x14ac:dyDescent="0.2">
      <c r="A4" s="17"/>
      <c r="B4" s="59"/>
      <c r="C4" s="59"/>
      <c r="D4" s="59"/>
      <c r="E4" s="60"/>
      <c r="F4" s="60"/>
      <c r="G4" s="5"/>
      <c r="H4" s="5"/>
      <c r="J4" s="48"/>
      <c r="K4" s="5"/>
    </row>
    <row r="5" spans="1:11" x14ac:dyDescent="0.2">
      <c r="A5" s="17"/>
      <c r="B5" s="15" t="s">
        <v>2</v>
      </c>
      <c r="C5" s="15" t="s">
        <v>3</v>
      </c>
      <c r="D5" s="15" t="s">
        <v>1</v>
      </c>
      <c r="E5" s="20"/>
      <c r="F5" s="8"/>
      <c r="G5" s="18"/>
      <c r="H5" s="18"/>
      <c r="I5" s="1" t="str">
        <f>"     &lt;esub-id&gt;"&amp;E5&amp;"&lt;/esub-id&gt;"</f>
        <v xml:space="preserve">     &lt;esub-id&gt;&lt;/esub-id&gt;</v>
      </c>
      <c r="J5" s="48" t="str">
        <f t="shared" si="0"/>
        <v xml:space="preserve">     &lt;esub-id&gt;&lt;/esub-id&gt;</v>
      </c>
      <c r="K5" s="18"/>
    </row>
    <row r="6" spans="1:11" x14ac:dyDescent="0.2">
      <c r="A6" s="17"/>
      <c r="B6" s="10"/>
      <c r="C6" s="10"/>
      <c r="D6" s="10"/>
      <c r="E6" s="11"/>
      <c r="F6" s="8"/>
      <c r="G6" s="18"/>
      <c r="H6" s="18"/>
      <c r="J6" s="48"/>
      <c r="K6" s="18"/>
    </row>
    <row r="7" spans="1:11" x14ac:dyDescent="0.2">
      <c r="A7" s="17"/>
      <c r="B7" s="15" t="s">
        <v>2</v>
      </c>
      <c r="C7" s="15" t="s">
        <v>3</v>
      </c>
      <c r="D7" s="15" t="s">
        <v>4</v>
      </c>
      <c r="E7" s="20"/>
      <c r="F7" s="8"/>
      <c r="G7" s="18"/>
      <c r="H7" s="18"/>
      <c r="I7" s="1" t="str">
        <f>"     &lt;client-id&gt;"&amp;E7&amp;"&lt;/client-id&gt;"</f>
        <v xml:space="preserve">     &lt;client-id&gt;&lt;/client-id&gt;</v>
      </c>
      <c r="J7" s="48" t="str">
        <f t="shared" si="0"/>
        <v xml:space="preserve">     &lt;client-id&gt;&lt;/client-id&gt;</v>
      </c>
      <c r="K7" s="18"/>
    </row>
    <row r="8" spans="1:11" x14ac:dyDescent="0.2">
      <c r="A8" s="17"/>
      <c r="B8" s="10"/>
      <c r="C8" s="10"/>
      <c r="D8" s="10"/>
      <c r="E8" s="11"/>
      <c r="F8" s="8"/>
      <c r="G8" s="18"/>
      <c r="H8" s="18"/>
      <c r="J8" s="48"/>
      <c r="K8" s="18"/>
    </row>
    <row r="9" spans="1:11" x14ac:dyDescent="0.2">
      <c r="A9" s="17"/>
      <c r="B9" s="15" t="s">
        <v>2</v>
      </c>
      <c r="C9" s="15" t="s">
        <v>6</v>
      </c>
      <c r="D9" s="15" t="s">
        <v>5</v>
      </c>
      <c r="E9" s="20"/>
      <c r="F9" s="8"/>
      <c r="G9" s="18"/>
      <c r="H9" s="18"/>
      <c r="I9" s="1" t="str">
        <f>"     &lt;aan&gt;"&amp;SUBSTITUTE(SUBSTITUTE(SUBSTITUTE(SUBSTITUTE(SUBSTITUTE(E9,CHAR(39),"''"),"&amp;","&amp;amp;"),"&gt;","&amp;gt;"),"&lt;","&amp;lt;"),CHAR(34),"&amp;quote;")&amp;"&lt;/aan&gt;"</f>
        <v xml:space="preserve">     &lt;aan&gt;&lt;/aan&gt;</v>
      </c>
      <c r="J9" s="48" t="str">
        <f t="shared" si="0"/>
        <v xml:space="preserve">     &lt;aan&gt;&lt;/aan&gt;</v>
      </c>
      <c r="K9" s="18"/>
    </row>
    <row r="10" spans="1:11" x14ac:dyDescent="0.2">
      <c r="A10" s="17"/>
      <c r="B10" s="10"/>
      <c r="C10" s="10"/>
      <c r="D10" s="10"/>
      <c r="E10" s="11"/>
      <c r="F10" s="8"/>
      <c r="G10" s="18"/>
      <c r="H10" s="18"/>
      <c r="J10" s="48"/>
      <c r="K10" s="18"/>
    </row>
    <row r="11" spans="1:11" x14ac:dyDescent="0.2">
      <c r="A11" s="17"/>
      <c r="B11" s="15" t="s">
        <v>2</v>
      </c>
      <c r="C11" s="15" t="s">
        <v>6</v>
      </c>
      <c r="D11" s="15" t="s">
        <v>7</v>
      </c>
      <c r="E11" s="20"/>
      <c r="F11" s="8"/>
      <c r="G11" s="18"/>
      <c r="H11" s="18"/>
      <c r="I11" s="1" t="str">
        <f>"     &lt;product-name&gt;"&amp;SUBSTITUTE(SUBSTITUTE(SUBSTITUTE(SUBSTITUTE(SUBSTITUTE(E11,CHAR(39),"''"),"&amp;","&amp;amp;"),"&gt;","&amp;gt;"),"&lt;","&amp;lt;"),CHAR(34),"&amp;quote;")&amp;"&lt;/product-name&gt;"</f>
        <v xml:space="preserve">     &lt;product-name&gt;&lt;/product-name&gt;</v>
      </c>
      <c r="J11" s="48" t="str">
        <f t="shared" si="0"/>
        <v xml:space="preserve">     &lt;product-name&gt;&lt;/product-name&gt;</v>
      </c>
      <c r="K11" s="18"/>
    </row>
    <row r="12" spans="1:11" x14ac:dyDescent="0.2">
      <c r="A12" s="17"/>
      <c r="B12" s="10"/>
      <c r="C12" s="10"/>
      <c r="D12" s="10"/>
      <c r="E12" s="11"/>
      <c r="F12" s="8"/>
      <c r="G12" s="18"/>
      <c r="H12" s="18"/>
      <c r="J12" s="48"/>
      <c r="K12" s="18"/>
    </row>
    <row r="13" spans="1:11" x14ac:dyDescent="0.2">
      <c r="A13" s="17"/>
      <c r="B13" s="15" t="s">
        <v>9</v>
      </c>
      <c r="C13" s="15" t="s">
        <v>6</v>
      </c>
      <c r="D13" s="15" t="s">
        <v>8</v>
      </c>
      <c r="E13" s="22"/>
      <c r="F13" s="8"/>
      <c r="G13" s="18"/>
      <c r="H13" s="18"/>
      <c r="I13" s="1" t="str">
        <f>IF(E13="","","     &lt;artg-number&gt;"&amp;E13&amp;"&lt;/artg-number&gt;")</f>
        <v/>
      </c>
      <c r="J13" s="48" t="str">
        <f t="shared" si="0"/>
        <v/>
      </c>
      <c r="K13" s="18"/>
    </row>
    <row r="14" spans="1:11" x14ac:dyDescent="0.2">
      <c r="A14" s="17"/>
      <c r="B14" s="10"/>
      <c r="C14" s="10"/>
      <c r="D14" s="10"/>
      <c r="E14" s="11"/>
      <c r="F14" s="8"/>
      <c r="G14" s="18"/>
      <c r="H14" s="18"/>
      <c r="J14" s="48"/>
      <c r="K14" s="18"/>
    </row>
    <row r="15" spans="1:11" x14ac:dyDescent="0.2">
      <c r="A15" s="17"/>
      <c r="B15" s="15" t="s">
        <v>2</v>
      </c>
      <c r="C15" s="15" t="s">
        <v>6</v>
      </c>
      <c r="D15" s="15" t="s">
        <v>10</v>
      </c>
      <c r="E15" s="20"/>
      <c r="F15" s="8"/>
      <c r="G15" s="18"/>
      <c r="H15" s="18"/>
      <c r="I15" s="1" t="str">
        <f>"     &lt;submission-number&gt;"&amp;E15&amp;"&lt;/submission-number&gt;"</f>
        <v xml:space="preserve">     &lt;submission-number&gt;&lt;/submission-number&gt;</v>
      </c>
      <c r="J15" s="48" t="str">
        <f t="shared" si="0"/>
        <v xml:space="preserve">     &lt;submission-number&gt;&lt;/submission-number&gt;</v>
      </c>
      <c r="K15" s="18"/>
    </row>
    <row r="16" spans="1:11" x14ac:dyDescent="0.2">
      <c r="A16" s="17"/>
      <c r="B16" s="10"/>
      <c r="C16" s="10"/>
      <c r="D16" s="10"/>
      <c r="E16" s="11"/>
      <c r="F16" s="8"/>
      <c r="G16" s="18"/>
      <c r="H16" s="18"/>
      <c r="J16" s="48"/>
      <c r="K16" s="18"/>
    </row>
    <row r="17" spans="1:11" x14ac:dyDescent="0.2">
      <c r="A17" s="17"/>
      <c r="B17" s="15" t="s">
        <v>2</v>
      </c>
      <c r="C17" s="15" t="s">
        <v>3</v>
      </c>
      <c r="D17" s="15" t="s">
        <v>11</v>
      </c>
      <c r="E17" s="50"/>
      <c r="F17" s="8"/>
      <c r="G17" s="18"/>
      <c r="H17" s="18"/>
      <c r="I17" s="1" t="str">
        <f>"     &lt;sequence-number&gt;"&amp;E17&amp;"&lt;/sequence-number&gt;"</f>
        <v xml:space="preserve">     &lt;sequence-number&gt;&lt;/sequence-number&gt;</v>
      </c>
      <c r="J17" s="48" t="str">
        <f t="shared" si="0"/>
        <v xml:space="preserve">     &lt;sequence-number&gt;&lt;/sequence-number&gt;</v>
      </c>
      <c r="K17" s="18"/>
    </row>
    <row r="18" spans="1:11" x14ac:dyDescent="0.2">
      <c r="A18" s="17"/>
      <c r="B18" s="15" t="s">
        <v>2</v>
      </c>
      <c r="C18" s="15" t="s">
        <v>3</v>
      </c>
      <c r="D18" s="15" t="s">
        <v>12</v>
      </c>
      <c r="E18" s="50"/>
      <c r="F18" s="8"/>
      <c r="G18" s="18"/>
      <c r="H18" s="18"/>
      <c r="I18" s="1" t="str">
        <f>"     &lt;related-sequence-number&gt;"&amp;E18&amp;"&lt;/related-sequence-number&gt;"</f>
        <v xml:space="preserve">     &lt;related-sequence-number&gt;&lt;/related-sequence-number&gt;</v>
      </c>
      <c r="J18" s="48" t="str">
        <f t="shared" si="0"/>
        <v xml:space="preserve">     &lt;related-sequence-number&gt;&lt;/related-sequence-number&gt;</v>
      </c>
      <c r="K18" s="18"/>
    </row>
    <row r="19" spans="1:11" x14ac:dyDescent="0.2">
      <c r="A19" s="17"/>
      <c r="B19" s="9"/>
      <c r="C19" s="9"/>
      <c r="D19" s="9"/>
      <c r="E19" s="8"/>
      <c r="F19" s="8"/>
      <c r="G19" s="18"/>
      <c r="H19" s="18"/>
      <c r="J19" s="48"/>
      <c r="K19" s="18"/>
    </row>
    <row r="20" spans="1:11" ht="15" x14ac:dyDescent="0.2">
      <c r="A20" s="17"/>
      <c r="B20" s="9"/>
      <c r="C20" s="9"/>
      <c r="D20" s="25" t="s">
        <v>119</v>
      </c>
      <c r="E20" s="26" t="s">
        <v>118</v>
      </c>
      <c r="F20" s="27" t="s">
        <v>112</v>
      </c>
      <c r="G20" s="18"/>
      <c r="H20" s="18"/>
      <c r="J20" s="48"/>
      <c r="K20" s="18"/>
    </row>
    <row r="21" spans="1:11" x14ac:dyDescent="0.2">
      <c r="A21" s="17"/>
      <c r="B21" s="15" t="s">
        <v>2</v>
      </c>
      <c r="C21" s="15" t="s">
        <v>3</v>
      </c>
      <c r="D21" s="16" t="s">
        <v>13</v>
      </c>
      <c r="E21" s="20"/>
      <c r="F21" s="20"/>
      <c r="G21" s="18"/>
      <c r="H21" s="18"/>
      <c r="I21" s="1" t="str">
        <f>"     &lt;reg-activity-lead code-version="""&amp;F21&amp;""" code="""&amp;E21&amp;""" /&gt;"</f>
        <v xml:space="preserve">     &lt;reg-activity-lead code-version="" code="" /&gt;</v>
      </c>
      <c r="J21" s="48" t="str">
        <f t="shared" si="0"/>
        <v xml:space="preserve">     &lt;reg-activity-lead code-version="" code="" /&gt;</v>
      </c>
      <c r="K21" s="18"/>
    </row>
    <row r="22" spans="1:11" x14ac:dyDescent="0.2">
      <c r="A22" s="17"/>
      <c r="B22" s="9"/>
      <c r="C22" s="9"/>
      <c r="D22" s="9"/>
      <c r="E22" s="8"/>
      <c r="F22" s="8"/>
      <c r="G22" s="18"/>
      <c r="H22" s="18"/>
      <c r="J22" s="48"/>
      <c r="K22" s="18"/>
    </row>
    <row r="23" spans="1:11" ht="15.75" thickBot="1" x14ac:dyDescent="0.25">
      <c r="A23" s="17"/>
      <c r="B23" s="67"/>
      <c r="C23" s="67"/>
      <c r="D23" s="34" t="s">
        <v>119</v>
      </c>
      <c r="E23" s="35" t="s">
        <v>118</v>
      </c>
      <c r="F23" s="36" t="s">
        <v>112</v>
      </c>
      <c r="G23" s="18"/>
      <c r="H23" s="18"/>
      <c r="J23" s="48"/>
      <c r="K23" s="18"/>
    </row>
    <row r="24" spans="1:11" ht="15" thickTop="1" x14ac:dyDescent="0.2">
      <c r="A24" s="17"/>
      <c r="B24" s="37" t="s">
        <v>2</v>
      </c>
      <c r="C24" s="38" t="s">
        <v>15</v>
      </c>
      <c r="D24" s="39" t="s">
        <v>14</v>
      </c>
      <c r="E24" s="40"/>
      <c r="F24" s="41"/>
      <c r="G24" s="18"/>
      <c r="H24" s="18"/>
      <c r="I24" s="1" t="str">
        <f>"     &lt;sequence-type code-version="""&amp;F24&amp;""" code="""&amp;E24&amp;""" &gt;"</f>
        <v xml:space="preserve">     &lt;sequence-type code-version="" code="" &gt;</v>
      </c>
      <c r="J24" s="48" t="str">
        <f t="shared" si="0"/>
        <v xml:space="preserve">     &lt;sequence-type code-version="" code="" &gt;</v>
      </c>
      <c r="K24" s="18"/>
    </row>
    <row r="25" spans="1:11" x14ac:dyDescent="0.2">
      <c r="A25" s="17"/>
      <c r="B25" s="42" t="s">
        <v>2</v>
      </c>
      <c r="C25" s="28" t="s">
        <v>115</v>
      </c>
      <c r="D25" s="29" t="s">
        <v>16</v>
      </c>
      <c r="E25" s="30"/>
      <c r="F25" s="43"/>
      <c r="G25" s="18"/>
      <c r="H25" s="18"/>
      <c r="I25" s="1" t="str">
        <f>"          &lt;sequence-description code-version="""&amp;F25&amp;""" code="""&amp;E25&amp;""" &gt;"</f>
        <v xml:space="preserve">          &lt;sequence-description code-version="" code="" &gt;</v>
      </c>
      <c r="J25" s="48" t="str">
        <f t="shared" si="0"/>
        <v xml:space="preserve">          &lt;sequence-description code-version="" code="" &gt;</v>
      </c>
      <c r="K25" s="18"/>
    </row>
    <row r="26" spans="1:11" ht="15" customHeight="1" x14ac:dyDescent="0.2">
      <c r="A26" s="17"/>
      <c r="B26" s="61" t="s">
        <v>138</v>
      </c>
      <c r="C26" s="62"/>
      <c r="D26" s="33" t="s">
        <v>129</v>
      </c>
      <c r="E26" s="31"/>
      <c r="F26" s="44" t="s">
        <v>132</v>
      </c>
      <c r="G26" s="18"/>
      <c r="H26" s="18"/>
      <c r="I26" s="32" t="str">
        <f>IF(E26="","","               &lt;data use=""number""&gt;"&amp;E26&amp;"&lt;/data&gt;")</f>
        <v/>
      </c>
      <c r="J26" s="48" t="str">
        <f>I26</f>
        <v/>
      </c>
      <c r="K26" s="18"/>
    </row>
    <row r="27" spans="1:11" ht="15" customHeight="1" x14ac:dyDescent="0.2">
      <c r="A27" s="17"/>
      <c r="B27" s="63"/>
      <c r="C27" s="64"/>
      <c r="D27" s="33" t="s">
        <v>126</v>
      </c>
      <c r="E27" s="31"/>
      <c r="F27" s="45" t="s">
        <v>130</v>
      </c>
      <c r="G27" s="18"/>
      <c r="H27" s="18"/>
      <c r="I27" s="32" t="str">
        <f>IF(E27="","","               &lt;data use=""date""&gt;"&amp;E27&amp;"&lt;/data&gt;")</f>
        <v/>
      </c>
      <c r="J27" s="48" t="str">
        <f t="shared" si="0"/>
        <v/>
      </c>
      <c r="K27" s="18"/>
    </row>
    <row r="28" spans="1:11" ht="15" customHeight="1" x14ac:dyDescent="0.2">
      <c r="A28" s="17"/>
      <c r="B28" s="63"/>
      <c r="C28" s="64"/>
      <c r="D28" s="33" t="s">
        <v>128</v>
      </c>
      <c r="E28" s="31"/>
      <c r="F28" s="45" t="s">
        <v>130</v>
      </c>
      <c r="G28" s="18"/>
      <c r="H28" s="18"/>
      <c r="I28" s="32" t="str">
        <f>IF(E28="","","               &lt;data use=""from-date""&gt;"&amp;E28&amp;"&lt;/data&gt;")</f>
        <v/>
      </c>
      <c r="J28" s="48" t="str">
        <f t="shared" si="0"/>
        <v/>
      </c>
      <c r="K28" s="18"/>
    </row>
    <row r="29" spans="1:11" ht="15" customHeight="1" x14ac:dyDescent="0.2">
      <c r="A29" s="17"/>
      <c r="B29" s="53"/>
      <c r="C29" s="54"/>
      <c r="D29" s="33" t="s">
        <v>127</v>
      </c>
      <c r="E29" s="31"/>
      <c r="F29" s="45" t="s">
        <v>130</v>
      </c>
      <c r="G29" s="18"/>
      <c r="H29" s="18"/>
      <c r="I29" s="32" t="str">
        <f>IF(E29="","","               &lt;data use=""to-date""&gt;"&amp;E29&amp;"&lt;/data&gt;")</f>
        <v/>
      </c>
      <c r="J29" s="48" t="str">
        <f t="shared" si="0"/>
        <v/>
      </c>
      <c r="K29" s="18"/>
    </row>
    <row r="30" spans="1:11" ht="15" customHeight="1" x14ac:dyDescent="0.2">
      <c r="A30" s="17"/>
      <c r="B30" s="63" t="s">
        <v>139</v>
      </c>
      <c r="C30" s="64"/>
      <c r="D30" s="68" t="s">
        <v>0</v>
      </c>
      <c r="E30" s="71"/>
      <c r="F30" s="45" t="s">
        <v>133</v>
      </c>
      <c r="G30" s="18"/>
      <c r="H30" s="18"/>
      <c r="I30" s="32" t="str">
        <f>IF(E30="","","               &lt;data use=""description""&gt;"&amp;E30&amp;"&lt;/data&gt;")</f>
        <v/>
      </c>
      <c r="J30" s="48" t="str">
        <f t="shared" si="0"/>
        <v/>
      </c>
      <c r="K30" s="18"/>
    </row>
    <row r="31" spans="1:11" ht="15" customHeight="1" x14ac:dyDescent="0.2">
      <c r="A31" s="17"/>
      <c r="B31" s="63"/>
      <c r="C31" s="64"/>
      <c r="D31" s="69"/>
      <c r="E31" s="72"/>
      <c r="F31" s="46"/>
      <c r="G31" s="18"/>
      <c r="H31" s="18"/>
      <c r="I31" s="1" t="s">
        <v>131</v>
      </c>
      <c r="J31" s="48" t="str">
        <f t="shared" si="0"/>
        <v xml:space="preserve">     &lt;/sequence-description&gt;</v>
      </c>
      <c r="K31" s="18"/>
    </row>
    <row r="32" spans="1:11" ht="15.75" customHeight="1" thickBot="1" x14ac:dyDescent="0.25">
      <c r="A32" s="17"/>
      <c r="B32" s="65"/>
      <c r="C32" s="66"/>
      <c r="D32" s="70"/>
      <c r="E32" s="73"/>
      <c r="F32" s="47"/>
      <c r="G32" s="18"/>
      <c r="H32" s="18"/>
      <c r="I32" s="1" t="s">
        <v>120</v>
      </c>
      <c r="J32" s="48" t="str">
        <f t="shared" si="0"/>
        <v xml:space="preserve">     &lt;/sequence-type&gt;</v>
      </c>
      <c r="K32" s="18"/>
    </row>
    <row r="33" spans="1:11" ht="15" thickTop="1" x14ac:dyDescent="0.2">
      <c r="A33" s="17"/>
      <c r="B33" s="9"/>
      <c r="C33" s="9"/>
      <c r="D33" s="9"/>
      <c r="E33" s="52"/>
      <c r="F33" s="8"/>
      <c r="G33" s="18"/>
      <c r="H33" s="18"/>
      <c r="J33" s="48"/>
      <c r="K33" s="18"/>
    </row>
    <row r="34" spans="1:11" x14ac:dyDescent="0.2">
      <c r="A34" s="17"/>
      <c r="B34" s="15" t="s">
        <v>2</v>
      </c>
      <c r="C34" s="15" t="s">
        <v>3</v>
      </c>
      <c r="D34" s="15" t="s">
        <v>17</v>
      </c>
      <c r="E34" s="20"/>
      <c r="F34" s="8"/>
      <c r="G34" s="18"/>
      <c r="H34" s="18"/>
      <c r="I34" s="1" t="str">
        <f>"     &lt;submission-mode&gt;"&amp;E34&amp;"&lt;/submission-mode&gt;"</f>
        <v xml:space="preserve">     &lt;submission-mode&gt;&lt;/submission-mode&gt;</v>
      </c>
      <c r="J34" s="48" t="str">
        <f t="shared" si="0"/>
        <v xml:space="preserve">     &lt;submission-mode&gt;&lt;/submission-mode&gt;</v>
      </c>
      <c r="K34" s="18"/>
    </row>
    <row r="35" spans="1:11" x14ac:dyDescent="0.2">
      <c r="A35" s="17"/>
      <c r="B35" s="9"/>
      <c r="C35" s="9"/>
      <c r="D35" s="9"/>
      <c r="E35" s="8"/>
      <c r="F35" s="8"/>
      <c r="G35" s="18"/>
      <c r="H35" s="18"/>
      <c r="J35" s="48"/>
      <c r="K35" s="18"/>
    </row>
    <row r="36" spans="1:11" ht="15" thickBot="1" x14ac:dyDescent="0.25">
      <c r="A36" s="17"/>
      <c r="B36" s="74" t="s">
        <v>19</v>
      </c>
      <c r="C36" s="74" t="s">
        <v>6</v>
      </c>
      <c r="D36" s="74" t="s">
        <v>121</v>
      </c>
      <c r="E36" s="12"/>
      <c r="F36" s="8"/>
      <c r="G36" s="18"/>
      <c r="H36" s="18"/>
      <c r="J36" s="48"/>
      <c r="K36" s="18"/>
    </row>
    <row r="37" spans="1:11" ht="15" thickTop="1" x14ac:dyDescent="0.2">
      <c r="A37" s="17"/>
      <c r="B37" s="75" t="s">
        <v>2</v>
      </c>
      <c r="C37" s="76" t="s">
        <v>3</v>
      </c>
      <c r="D37" s="76" t="s">
        <v>20</v>
      </c>
      <c r="E37" s="55"/>
      <c r="F37" s="8"/>
      <c r="G37" s="18"/>
      <c r="H37" s="18"/>
      <c r="I37" s="1" t="str">
        <f>IF(E37="","","     &lt;work-sharing&gt;")</f>
        <v/>
      </c>
      <c r="J37" s="48" t="str">
        <f t="shared" si="0"/>
        <v/>
      </c>
      <c r="K37" s="18"/>
    </row>
    <row r="38" spans="1:11" x14ac:dyDescent="0.2">
      <c r="A38" s="17"/>
      <c r="B38" s="77"/>
      <c r="C38" s="78"/>
      <c r="D38" s="78"/>
      <c r="E38" s="56"/>
      <c r="F38" s="8"/>
      <c r="G38" s="18"/>
      <c r="H38" s="18"/>
      <c r="I38" s="1" t="str">
        <f>IF(E37="","","          &lt;esub-id&gt;"&amp;E37&amp;"&lt;/esub-id&gt;")</f>
        <v/>
      </c>
      <c r="J38" s="48" t="str">
        <f t="shared" si="0"/>
        <v/>
      </c>
      <c r="K38" s="18"/>
    </row>
    <row r="39" spans="1:11" x14ac:dyDescent="0.2">
      <c r="A39" s="17"/>
      <c r="B39" s="79" t="s">
        <v>2</v>
      </c>
      <c r="C39" s="80" t="s">
        <v>6</v>
      </c>
      <c r="D39" s="80" t="s">
        <v>22</v>
      </c>
      <c r="E39" s="51"/>
      <c r="F39" s="8"/>
      <c r="G39" s="18"/>
      <c r="H39" s="18"/>
      <c r="I39" s="1" t="str">
        <f>IF(E37="","","          &lt;submission-number&gt;"&amp;E39&amp;"&lt;/submission-number&gt;")</f>
        <v/>
      </c>
      <c r="J39" s="48" t="str">
        <f t="shared" si="0"/>
        <v/>
      </c>
      <c r="K39" s="18"/>
    </row>
    <row r="40" spans="1:11" ht="15" customHeight="1" x14ac:dyDescent="0.2">
      <c r="A40" s="17"/>
      <c r="B40" s="81" t="s">
        <v>2</v>
      </c>
      <c r="C40" s="82" t="s">
        <v>3</v>
      </c>
      <c r="D40" s="82" t="s">
        <v>21</v>
      </c>
      <c r="E40" s="57"/>
      <c r="F40" s="8"/>
      <c r="G40" s="18"/>
      <c r="H40" s="18"/>
      <c r="I40" s="1" t="str">
        <f>IF(E37="","","          &lt;sequence-number&gt;"&amp;E40&amp;"&lt;/sequence-number&gt;")</f>
        <v/>
      </c>
      <c r="J40" s="48" t="str">
        <f t="shared" si="0"/>
        <v/>
      </c>
      <c r="K40" s="18"/>
    </row>
    <row r="41" spans="1:11" ht="15" thickBot="1" x14ac:dyDescent="0.25">
      <c r="A41" s="17"/>
      <c r="B41" s="83"/>
      <c r="C41" s="84"/>
      <c r="D41" s="84"/>
      <c r="E41" s="58"/>
      <c r="F41" s="8"/>
      <c r="G41" s="18"/>
      <c r="H41" s="18"/>
      <c r="I41" s="1" t="str">
        <f>IF(E37="","","     &lt;/work-sharing&gt;")</f>
        <v/>
      </c>
      <c r="J41" s="48" t="str">
        <f t="shared" si="0"/>
        <v/>
      </c>
      <c r="K41" s="18"/>
    </row>
    <row r="42" spans="1:11" ht="15" thickTop="1" x14ac:dyDescent="0.2">
      <c r="A42" s="17"/>
      <c r="B42" s="13"/>
      <c r="C42" s="13"/>
      <c r="D42" s="13"/>
      <c r="E42" s="14"/>
      <c r="F42" s="8"/>
      <c r="G42" s="18"/>
      <c r="H42" s="18"/>
      <c r="J42" s="48"/>
      <c r="K42" s="18"/>
    </row>
    <row r="43" spans="1:11" ht="15" x14ac:dyDescent="0.25">
      <c r="A43" s="17"/>
      <c r="B43" s="15" t="s">
        <v>2</v>
      </c>
      <c r="C43" s="15" t="s">
        <v>6</v>
      </c>
      <c r="D43" s="15" t="s">
        <v>23</v>
      </c>
      <c r="E43" s="21"/>
      <c r="F43" s="8"/>
      <c r="G43" s="18"/>
      <c r="H43" s="18"/>
      <c r="I43" s="1" t="str">
        <f>"     &lt;email&gt;"&amp;E43&amp;"&lt;/email&gt;"</f>
        <v xml:space="preserve">     &lt;email&gt;&lt;/email&gt;</v>
      </c>
      <c r="J43" s="48" t="str">
        <f t="shared" si="0"/>
        <v xml:space="preserve">     &lt;email&gt;&lt;/email&gt;</v>
      </c>
      <c r="K43" s="18"/>
    </row>
    <row r="44" spans="1:11" x14ac:dyDescent="0.2">
      <c r="A44" s="17"/>
      <c r="B44" s="8"/>
      <c r="C44" s="9"/>
      <c r="D44" s="9"/>
      <c r="E44" s="8"/>
      <c r="F44" s="8"/>
      <c r="G44" s="18"/>
      <c r="H44" s="18"/>
      <c r="I44" s="1" t="s">
        <v>134</v>
      </c>
      <c r="J44" s="48" t="str">
        <f t="shared" si="0"/>
        <v>&lt;/au-envelope&gt;</v>
      </c>
      <c r="K44" s="18"/>
    </row>
    <row r="45" spans="1:11" x14ac:dyDescent="0.2">
      <c r="A45" s="17"/>
      <c r="B45" s="8"/>
      <c r="C45" s="9"/>
      <c r="D45" s="9"/>
      <c r="E45" s="8"/>
      <c r="F45" s="8"/>
      <c r="G45" s="18"/>
      <c r="H45" s="18"/>
      <c r="I45" s="1" t="s">
        <v>122</v>
      </c>
      <c r="J45" s="48" t="str">
        <f t="shared" si="0"/>
        <v>&lt;/au-nees-envelope&gt;</v>
      </c>
      <c r="K45" s="18"/>
    </row>
    <row r="46" spans="1:11" x14ac:dyDescent="0.2">
      <c r="A46" s="17"/>
      <c r="B46" s="17"/>
      <c r="C46" s="17"/>
      <c r="D46" s="17"/>
      <c r="E46" s="18"/>
      <c r="F46" s="49" t="s">
        <v>137</v>
      </c>
      <c r="G46" s="18"/>
      <c r="H46" s="18"/>
      <c r="I46" s="17"/>
      <c r="J46" s="23"/>
      <c r="K46" s="24"/>
    </row>
    <row r="47" spans="1:11" hidden="1" x14ac:dyDescent="0.2"/>
    <row r="48" spans="1:1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</sheetData>
  <mergeCells count="17">
    <mergeCell ref="B30:C32"/>
    <mergeCell ref="B23:C23"/>
    <mergeCell ref="D30:D32"/>
    <mergeCell ref="E30:E32"/>
    <mergeCell ref="B37:B38"/>
    <mergeCell ref="C37:C38"/>
    <mergeCell ref="D37:D38"/>
    <mergeCell ref="B1:B4"/>
    <mergeCell ref="C1:C4"/>
    <mergeCell ref="D1:D4"/>
    <mergeCell ref="E1:F4"/>
    <mergeCell ref="B26:C28"/>
    <mergeCell ref="E37:E38"/>
    <mergeCell ref="B40:B41"/>
    <mergeCell ref="C40:C41"/>
    <mergeCell ref="D40:D41"/>
    <mergeCell ref="E40:E41"/>
  </mergeCells>
  <conditionalFormatting sqref="E5 E7 E9 E11 E15 E21:F21 E34 E43 E13 E24:F25 E26:E32">
    <cfRule type="expression" dxfId="24" priority="57">
      <formula>E5&lt;&gt;""</formula>
    </cfRule>
  </conditionalFormatting>
  <conditionalFormatting sqref="D27">
    <cfRule type="expression" dxfId="23" priority="56">
      <formula>OR(E25="seq-desc-4",E25="seq-desc-5",E25="seq-desc-19",E25="seq-desc-22",E25="seq-desc-26")</formula>
    </cfRule>
  </conditionalFormatting>
  <conditionalFormatting sqref="E27">
    <cfRule type="expression" dxfId="22" priority="55">
      <formula>AND(E25&lt;&gt;"seq-desc-4",E25&lt;&gt;"seq-desc-5",E25&lt;&gt;"seq-desc-19",E25&lt;&gt;"seq-desc-22",E25&lt;&gt;"seq-desc-26")</formula>
    </cfRule>
  </conditionalFormatting>
  <conditionalFormatting sqref="D28:D29">
    <cfRule type="expression" dxfId="21" priority="54">
      <formula>$E$25="seq-desc-20"</formula>
    </cfRule>
  </conditionalFormatting>
  <conditionalFormatting sqref="E28:E29">
    <cfRule type="expression" dxfId="20" priority="53">
      <formula>$E$25&lt;&gt;"seq-desc-20"</formula>
    </cfRule>
  </conditionalFormatting>
  <conditionalFormatting sqref="D26">
    <cfRule type="expression" dxfId="19" priority="52">
      <formula>E25="seq-desc-19"</formula>
    </cfRule>
  </conditionalFormatting>
  <conditionalFormatting sqref="E26">
    <cfRule type="expression" dxfId="18" priority="51">
      <formula>E25&lt;&gt;"seq-desc-19"</formula>
    </cfRule>
  </conditionalFormatting>
  <conditionalFormatting sqref="D30:D32">
    <cfRule type="expression" dxfId="17" priority="50">
      <formula>OR(E25="seq-desc-21",E25="seq-desc-24")</formula>
    </cfRule>
  </conditionalFormatting>
  <conditionalFormatting sqref="E30:E32">
    <cfRule type="expression" dxfId="16" priority="49">
      <formula>AND(E25&lt;&gt;"seq-desc-21",E25&lt;&gt;"seq-desc-24")</formula>
    </cfRule>
  </conditionalFormatting>
  <conditionalFormatting sqref="F26">
    <cfRule type="expression" dxfId="15" priority="48">
      <formula>E25="seq-desc-19"</formula>
    </cfRule>
  </conditionalFormatting>
  <conditionalFormatting sqref="F27">
    <cfRule type="expression" dxfId="14" priority="47">
      <formula>OR(E25="seq-desc-4",E25="seq-desc-5",E25="seq-desc-19",E25="seq-desc-22",E25="seq-desc-26")</formula>
    </cfRule>
  </conditionalFormatting>
  <conditionalFormatting sqref="F28:F29">
    <cfRule type="expression" dxfId="13" priority="46">
      <formula>$E$25="seq-desc-20"</formula>
    </cfRule>
  </conditionalFormatting>
  <conditionalFormatting sqref="F30">
    <cfRule type="expression" dxfId="12" priority="44">
      <formula>OR(E25="seq-desc-21",E25="seq-desc-24")</formula>
    </cfRule>
  </conditionalFormatting>
  <conditionalFormatting sqref="B5:E5 B17:D17">
    <cfRule type="expression" dxfId="11" priority="43">
      <formula>$D5=$D4</formula>
    </cfRule>
  </conditionalFormatting>
  <conditionalFormatting sqref="B7:E7">
    <cfRule type="expression" dxfId="10" priority="40">
      <formula>$D7=$D6</formula>
    </cfRule>
  </conditionalFormatting>
  <conditionalFormatting sqref="B18:D18">
    <cfRule type="expression" dxfId="9" priority="60">
      <formula>$D18=#REF!</formula>
    </cfRule>
  </conditionalFormatting>
  <conditionalFormatting sqref="B21:F21">
    <cfRule type="expression" dxfId="8" priority="32">
      <formula>$D21=$D20</formula>
    </cfRule>
  </conditionalFormatting>
  <conditionalFormatting sqref="B34:E34">
    <cfRule type="expression" dxfId="7" priority="29">
      <formula>$D34=$D33</formula>
    </cfRule>
  </conditionalFormatting>
  <conditionalFormatting sqref="B37:D38">
    <cfRule type="expression" dxfId="6" priority="26">
      <formula>$D37=$D36</formula>
    </cfRule>
  </conditionalFormatting>
  <conditionalFormatting sqref="E17">
    <cfRule type="expression" dxfId="5" priority="18">
      <formula>LEN(E17)&lt;&gt;4</formula>
    </cfRule>
  </conditionalFormatting>
  <conditionalFormatting sqref="E18">
    <cfRule type="expression" dxfId="4" priority="17">
      <formula>LEN(E18)&lt;&gt;4</formula>
    </cfRule>
  </conditionalFormatting>
  <conditionalFormatting sqref="E37:E41">
    <cfRule type="expression" dxfId="3" priority="7">
      <formula>AND($E$34="work-sharing",E37&lt;&gt;"")</formula>
    </cfRule>
    <cfRule type="expression" dxfId="2" priority="8">
      <formula>$E$34="work-sharing"</formula>
    </cfRule>
  </conditionalFormatting>
  <conditionalFormatting sqref="E40:E41">
    <cfRule type="expression" dxfId="1" priority="6">
      <formula>AND($E$34="work-sharing",LEN(E40)&lt;&gt;4)</formula>
    </cfRule>
  </conditionalFormatting>
  <conditionalFormatting sqref="B26:C28">
    <cfRule type="expression" dxfId="0" priority="5">
      <formula>$E$34="work-grouping"</formula>
    </cfRule>
  </conditionalFormatting>
  <dataValidations count="7">
    <dataValidation type="list" allowBlank="1" showInputMessage="1" showErrorMessage="1" sqref="E21">
      <formula1>RALead</formula1>
    </dataValidation>
    <dataValidation type="list" allowBlank="1" showInputMessage="1" showErrorMessage="1" sqref="F21">
      <formula1>RALeadVer</formula1>
    </dataValidation>
    <dataValidation type="list" allowBlank="1" showInputMessage="1" showErrorMessage="1" sqref="E24">
      <formula1>SType</formula1>
    </dataValidation>
    <dataValidation type="list" allowBlank="1" showInputMessage="1" showErrorMessage="1" sqref="F24">
      <formula1>STypeVer</formula1>
    </dataValidation>
    <dataValidation type="list" allowBlank="1" showInputMessage="1" showErrorMessage="1" sqref="E25">
      <formula1>SDesc</formula1>
    </dataValidation>
    <dataValidation type="list" allowBlank="1" showInputMessage="1" showErrorMessage="1" sqref="F25">
      <formula1>SDescVer</formula1>
    </dataValidation>
    <dataValidation type="list" allowBlank="1" showInputMessage="1" showErrorMessage="1" sqref="E34">
      <formula1>SMode</formula1>
    </dataValidation>
  </dataValidations>
  <hyperlinks>
    <hyperlink ref="D21" r:id="rId1"/>
    <hyperlink ref="D24" r:id="rId2"/>
    <hyperlink ref="D25" r:id="rId3"/>
  </hyperlinks>
  <pageMargins left="0.25" right="0.25" top="0.75" bottom="0.75" header="0.3" footer="0.3"/>
  <pageSetup paperSize="9" scale="86" orientation="portrait" horizontalDpi="0" verticalDpi="0" r:id="rId4"/>
  <colBreaks count="1" manualBreakCount="1">
    <brk id="7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F15" sqref="F15"/>
    </sheetView>
  </sheetViews>
  <sheetFormatPr defaultRowHeight="15" x14ac:dyDescent="0.25"/>
  <cols>
    <col min="1" max="1" width="13.5703125" bestFit="1" customWidth="1"/>
    <col min="2" max="2" width="5.5703125" style="3" customWidth="1"/>
    <col min="3" max="3" width="11.5703125" bestFit="1" customWidth="1"/>
    <col min="4" max="4" width="5.5703125" style="3" customWidth="1"/>
    <col min="5" max="5" width="11.5703125" bestFit="1" customWidth="1"/>
    <col min="6" max="6" width="12.7109375" bestFit="1" customWidth="1"/>
    <col min="8" max="8" width="5.5703125" style="3" customWidth="1"/>
    <col min="9" max="9" width="14.140625" bestFit="1" customWidth="1"/>
  </cols>
  <sheetData>
    <row r="1" spans="1:9" x14ac:dyDescent="0.25">
      <c r="A1" t="s">
        <v>27</v>
      </c>
      <c r="B1" s="3" t="s">
        <v>113</v>
      </c>
      <c r="C1" t="s">
        <v>34</v>
      </c>
      <c r="D1" s="3" t="s">
        <v>113</v>
      </c>
      <c r="E1" t="s">
        <v>90</v>
      </c>
      <c r="H1" s="3" t="s">
        <v>113</v>
      </c>
      <c r="I1" t="s">
        <v>116</v>
      </c>
    </row>
    <row r="2" spans="1:9" x14ac:dyDescent="0.25">
      <c r="A2" t="s">
        <v>28</v>
      </c>
      <c r="B2" s="3" t="s">
        <v>114</v>
      </c>
      <c r="C2" t="s">
        <v>35</v>
      </c>
      <c r="D2" s="3" t="s">
        <v>114</v>
      </c>
      <c r="E2" t="s">
        <v>91</v>
      </c>
      <c r="H2" s="3" t="s">
        <v>114</v>
      </c>
      <c r="I2" t="s">
        <v>117</v>
      </c>
    </row>
    <row r="3" spans="1:9" x14ac:dyDescent="0.25">
      <c r="A3" t="s">
        <v>29</v>
      </c>
      <c r="C3" t="s">
        <v>36</v>
      </c>
      <c r="E3" t="s">
        <v>92</v>
      </c>
      <c r="F3" t="s">
        <v>107</v>
      </c>
      <c r="I3" t="s">
        <v>18</v>
      </c>
    </row>
    <row r="4" spans="1:9" x14ac:dyDescent="0.25">
      <c r="A4" t="s">
        <v>30</v>
      </c>
      <c r="C4" t="s">
        <v>37</v>
      </c>
      <c r="E4" t="s">
        <v>93</v>
      </c>
      <c r="F4" t="s">
        <v>107</v>
      </c>
    </row>
    <row r="5" spans="1:9" x14ac:dyDescent="0.25">
      <c r="A5" t="s">
        <v>31</v>
      </c>
      <c r="C5" t="s">
        <v>38</v>
      </c>
      <c r="E5" t="s">
        <v>94</v>
      </c>
    </row>
    <row r="6" spans="1:9" x14ac:dyDescent="0.25">
      <c r="A6" t="s">
        <v>32</v>
      </c>
      <c r="C6" t="s">
        <v>39</v>
      </c>
      <c r="E6" t="s">
        <v>95</v>
      </c>
    </row>
    <row r="7" spans="1:9" x14ac:dyDescent="0.25">
      <c r="A7" t="s">
        <v>33</v>
      </c>
      <c r="C7" t="s">
        <v>49</v>
      </c>
      <c r="E7" t="s">
        <v>96</v>
      </c>
    </row>
    <row r="8" spans="1:9" x14ac:dyDescent="0.25">
      <c r="C8" t="s">
        <v>40</v>
      </c>
      <c r="E8" t="s">
        <v>97</v>
      </c>
    </row>
    <row r="9" spans="1:9" x14ac:dyDescent="0.25">
      <c r="C9" t="s">
        <v>41</v>
      </c>
      <c r="E9" t="s">
        <v>98</v>
      </c>
    </row>
    <row r="10" spans="1:9" x14ac:dyDescent="0.25">
      <c r="C10" t="s">
        <v>42</v>
      </c>
      <c r="E10" t="s">
        <v>99</v>
      </c>
      <c r="F10" t="s">
        <v>108</v>
      </c>
      <c r="G10" t="s">
        <v>107</v>
      </c>
    </row>
    <row r="11" spans="1:9" x14ac:dyDescent="0.25">
      <c r="C11" t="s">
        <v>43</v>
      </c>
      <c r="E11" t="s">
        <v>100</v>
      </c>
      <c r="F11" t="s">
        <v>110</v>
      </c>
      <c r="G11" t="s">
        <v>109</v>
      </c>
    </row>
    <row r="12" spans="1:9" x14ac:dyDescent="0.25">
      <c r="C12" t="s">
        <v>44</v>
      </c>
      <c r="E12" t="s">
        <v>101</v>
      </c>
      <c r="F12" t="s">
        <v>111</v>
      </c>
    </row>
    <row r="13" spans="1:9" x14ac:dyDescent="0.25">
      <c r="C13" t="s">
        <v>46</v>
      </c>
      <c r="E13" t="s">
        <v>102</v>
      </c>
      <c r="F13" t="s">
        <v>107</v>
      </c>
    </row>
    <row r="14" spans="1:9" x14ac:dyDescent="0.25">
      <c r="C14" t="s">
        <v>47</v>
      </c>
      <c r="E14" t="s">
        <v>103</v>
      </c>
    </row>
    <row r="15" spans="1:9" x14ac:dyDescent="0.25">
      <c r="C15" t="s">
        <v>50</v>
      </c>
      <c r="E15" t="s">
        <v>104</v>
      </c>
      <c r="F15" t="s">
        <v>111</v>
      </c>
    </row>
    <row r="16" spans="1:9" x14ac:dyDescent="0.25">
      <c r="C16" t="s">
        <v>48</v>
      </c>
      <c r="E16" t="s">
        <v>105</v>
      </c>
    </row>
    <row r="17" spans="3:6" x14ac:dyDescent="0.25">
      <c r="C17" t="s">
        <v>45</v>
      </c>
      <c r="E17" t="s">
        <v>106</v>
      </c>
      <c r="F17" t="s">
        <v>107</v>
      </c>
    </row>
    <row r="18" spans="3:6" x14ac:dyDescent="0.25">
      <c r="C18" t="s">
        <v>56</v>
      </c>
    </row>
    <row r="19" spans="3:6" x14ac:dyDescent="0.25">
      <c r="C19" t="s">
        <v>57</v>
      </c>
    </row>
    <row r="20" spans="3:6" x14ac:dyDescent="0.25">
      <c r="C20" t="s">
        <v>58</v>
      </c>
    </row>
    <row r="21" spans="3:6" x14ac:dyDescent="0.25">
      <c r="C21" t="s">
        <v>59</v>
      </c>
    </row>
    <row r="22" spans="3:6" x14ac:dyDescent="0.25">
      <c r="C22" t="s">
        <v>60</v>
      </c>
    </row>
    <row r="23" spans="3:6" x14ac:dyDescent="0.25">
      <c r="C23" t="s">
        <v>62</v>
      </c>
    </row>
    <row r="24" spans="3:6" x14ac:dyDescent="0.25">
      <c r="C24" t="s">
        <v>63</v>
      </c>
    </row>
    <row r="25" spans="3:6" x14ac:dyDescent="0.25">
      <c r="C25" t="s">
        <v>64</v>
      </c>
    </row>
    <row r="26" spans="3:6" x14ac:dyDescent="0.25">
      <c r="C26" t="s">
        <v>65</v>
      </c>
    </row>
    <row r="27" spans="3:6" x14ac:dyDescent="0.25">
      <c r="C27" t="s">
        <v>66</v>
      </c>
    </row>
    <row r="28" spans="3:6" x14ac:dyDescent="0.25">
      <c r="C28" t="s">
        <v>67</v>
      </c>
    </row>
    <row r="29" spans="3:6" x14ac:dyDescent="0.25">
      <c r="C29" t="s">
        <v>68</v>
      </c>
    </row>
    <row r="30" spans="3:6" x14ac:dyDescent="0.25">
      <c r="C30" t="s">
        <v>69</v>
      </c>
    </row>
    <row r="31" spans="3:6" x14ac:dyDescent="0.25">
      <c r="C31" t="s">
        <v>70</v>
      </c>
    </row>
    <row r="32" spans="3:6" x14ac:dyDescent="0.25">
      <c r="C32" t="s">
        <v>71</v>
      </c>
    </row>
    <row r="33" spans="3:3" x14ac:dyDescent="0.25">
      <c r="C33" t="s">
        <v>72</v>
      </c>
    </row>
    <row r="34" spans="3:3" x14ac:dyDescent="0.25">
      <c r="C34" t="s">
        <v>73</v>
      </c>
    </row>
    <row r="35" spans="3:3" x14ac:dyDescent="0.25">
      <c r="C35" t="s">
        <v>74</v>
      </c>
    </row>
    <row r="36" spans="3:3" x14ac:dyDescent="0.25">
      <c r="C36" t="s">
        <v>75</v>
      </c>
    </row>
    <row r="37" spans="3:3" x14ac:dyDescent="0.25">
      <c r="C37" t="s">
        <v>76</v>
      </c>
    </row>
    <row r="38" spans="3:3" x14ac:dyDescent="0.25">
      <c r="C38" t="s">
        <v>77</v>
      </c>
    </row>
    <row r="39" spans="3:3" x14ac:dyDescent="0.25">
      <c r="C39" t="s">
        <v>78</v>
      </c>
    </row>
    <row r="40" spans="3:3" x14ac:dyDescent="0.25">
      <c r="C40" t="s">
        <v>79</v>
      </c>
    </row>
    <row r="41" spans="3:3" x14ac:dyDescent="0.25">
      <c r="C41" t="s">
        <v>84</v>
      </c>
    </row>
    <row r="42" spans="3:3" x14ac:dyDescent="0.25">
      <c r="C42" t="s">
        <v>85</v>
      </c>
    </row>
    <row r="43" spans="3:3" x14ac:dyDescent="0.25">
      <c r="C43" t="s">
        <v>80</v>
      </c>
    </row>
    <row r="44" spans="3:3" x14ac:dyDescent="0.25">
      <c r="C44" t="s">
        <v>81</v>
      </c>
    </row>
    <row r="45" spans="3:3" x14ac:dyDescent="0.25">
      <c r="C45" t="s">
        <v>87</v>
      </c>
    </row>
    <row r="46" spans="3:3" x14ac:dyDescent="0.25">
      <c r="C46" t="s">
        <v>89</v>
      </c>
    </row>
    <row r="47" spans="3:3" x14ac:dyDescent="0.25">
      <c r="C47" t="s">
        <v>51</v>
      </c>
    </row>
    <row r="48" spans="3:3" x14ac:dyDescent="0.25">
      <c r="C48" t="s">
        <v>52</v>
      </c>
    </row>
    <row r="49" spans="3:3" x14ac:dyDescent="0.25">
      <c r="C49" t="s">
        <v>53</v>
      </c>
    </row>
    <row r="50" spans="3:3" x14ac:dyDescent="0.25">
      <c r="C50" t="s">
        <v>83</v>
      </c>
    </row>
    <row r="51" spans="3:3" x14ac:dyDescent="0.25">
      <c r="C51" t="s">
        <v>88</v>
      </c>
    </row>
    <row r="52" spans="3:3" x14ac:dyDescent="0.25">
      <c r="C52" t="s">
        <v>54</v>
      </c>
    </row>
    <row r="53" spans="3:3" x14ac:dyDescent="0.25">
      <c r="C53" t="s">
        <v>55</v>
      </c>
    </row>
    <row r="54" spans="3:3" x14ac:dyDescent="0.25">
      <c r="C54" t="s">
        <v>61</v>
      </c>
    </row>
    <row r="55" spans="3:3" x14ac:dyDescent="0.25">
      <c r="C55" t="s">
        <v>82</v>
      </c>
    </row>
    <row r="56" spans="3:3" x14ac:dyDescent="0.25">
      <c r="C56" t="s">
        <v>86</v>
      </c>
    </row>
  </sheetData>
  <sortState ref="C1:C56">
    <sortCondition ref="C1:C5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NeeS Envelope Form</vt:lpstr>
      <vt:lpstr>Config</vt:lpstr>
      <vt:lpstr>RALead</vt:lpstr>
      <vt:lpstr>RALeadVer</vt:lpstr>
      <vt:lpstr>SDesc</vt:lpstr>
      <vt:lpstr>SDescVer</vt:lpstr>
      <vt:lpstr>SMode</vt:lpstr>
      <vt:lpstr>SType</vt:lpstr>
      <vt:lpstr>STypeVer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AU-ENVELOPE-XML FORM</dc:title>
  <dc:creator>kbriggs@lorenz.cc</dc:creator>
  <cp:keywords>envelope.xml</cp:keywords>
  <cp:lastModifiedBy>CORONEL, Paul</cp:lastModifiedBy>
  <cp:lastPrinted>2017-09-08T13:53:49Z</cp:lastPrinted>
  <dcterms:created xsi:type="dcterms:W3CDTF">2017-09-08T08:46:40Z</dcterms:created>
  <dcterms:modified xsi:type="dcterms:W3CDTF">2017-09-25T05:52:37Z</dcterms:modified>
  <cp:category>NeeS</cp:category>
</cp:coreProperties>
</file>